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งาน/ITA2025/25 O/O12/"/>
    </mc:Choice>
  </mc:AlternateContent>
  <xr:revisionPtr revIDLastSave="9" documentId="13_ncr:1_{AA9C9433-5518-4B32-BA75-84913C0476F7}" xr6:coauthVersionLast="47" xr6:coauthVersionMax="47" xr10:uidLastSave="{F6ADE94B-4DD5-4C09-BC68-70300D37089F}"/>
  <bookViews>
    <workbookView xWindow="-108" yWindow="-108" windowWidth="23256" windowHeight="12456" xr2:uid="{00000000-000D-0000-FFFF-FFFF00000000}"/>
  </bookViews>
  <sheets>
    <sheet name="รายงานการใช้จ่าย 67" sheetId="1" r:id="rId1"/>
  </sheets>
  <externalReferences>
    <externalReference r:id="rId2"/>
  </externalReference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31" i="1"/>
  <c r="E26" i="1"/>
  <c r="D26" i="1"/>
  <c r="F27" i="1"/>
  <c r="F29" i="1"/>
  <c r="F21" i="1" l="1"/>
  <c r="F13" i="1"/>
  <c r="F22" i="1"/>
  <c r="F25" i="1"/>
  <c r="F26" i="1"/>
  <c r="F15" i="1"/>
  <c r="F28" i="1"/>
  <c r="E32" i="1"/>
  <c r="F32" i="1" s="1"/>
  <c r="D32" i="1"/>
  <c r="G29" i="1" l="1"/>
  <c r="F10" i="1" l="1"/>
  <c r="F23" i="1"/>
  <c r="F18" i="1"/>
  <c r="F7" i="1" l="1"/>
</calcChain>
</file>

<file path=xl/sharedStrings.xml><?xml version="1.0" encoding="utf-8"?>
<sst xmlns="http://schemas.openxmlformats.org/spreadsheetml/2006/main" count="72" uniqueCount="62">
  <si>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</si>
  <si>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</si>
  <si>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</si>
  <si>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</si>
  <si>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</si>
  <si>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</si>
  <si>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</si>
  <si>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</si>
  <si>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</si>
  <si>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</si>
  <si>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</si>
  <si>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</si>
  <si>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รวม ชมส. และอาสาสมัครตำรวจบ้าน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</si>
  <si>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</si>
  <si>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</si>
  <si>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</si>
  <si>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</si>
  <si>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</si>
  <si>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</si>
  <si>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</si>
  <si>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</si>
  <si>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</si>
  <si>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</si>
  <si>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</si>
  <si>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</si>
  <si>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</si>
  <si>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</si>
  <si>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</si>
  <si>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</si>
  <si>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</si>
  <si>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ค่าสารณูปโภค</t>
  </si>
  <si>
    <t>ค่าตอบแทนนอกเวลาราชการ</t>
  </si>
  <si>
    <t>ค่าน้ำมันรถยนต์ จักรยานยนต์ รถเช่า</t>
  </si>
  <si>
    <t>ค่าซ่อมแซมยานพาหนะ ค่าจ้างเหมาอื่นๆ</t>
  </si>
  <si>
    <t>อาหารผู้ต้องหา</t>
  </si>
  <si>
    <t>งบปฏิรูประบบ</t>
  </si>
  <si>
    <t>บำบัดผู้ป่วยจิตเวช</t>
  </si>
  <si>
    <t>อบรมสร้างเครือข่ายฯ</t>
  </si>
  <si>
    <t>เบี้ยเลี้ยงเดินทางไปราชการ</t>
  </si>
  <si>
    <t>ใช้ในการดูแลอาหารให้กับผู้ต้องหา</t>
  </si>
  <si>
    <t>นำส่งผู้ป่วยจิตเวช เพื่อทำการบำบัดรักษา</t>
  </si>
  <si>
    <t>อบรมตัวแทนชุมชน เพื่อช่วยเหลืองานตำรวจในการป้องกัน/แจ้งเหตุอาชญากรรม</t>
  </si>
  <si>
    <t>ข้อมูล ณ  31 มีนาคม 2568</t>
  </si>
  <si>
    <t>จ่ายค่าตอบแทนให้ข้าราชการที่ปฏิบัติงานนอกเวลาราชการ</t>
  </si>
  <si>
    <t>ประจำปีงบประมาณ พ.ศ. 2568  ไตรมาสที่ 1 - 2</t>
  </si>
  <si>
    <t>ในช่วงเทศกาลสำคัญ</t>
  </si>
  <si>
    <t>D.A.R.E</t>
  </si>
  <si>
    <t>สกัดกั้นยาเสพติด</t>
  </si>
  <si>
    <t>สลายเครือข่ายผู้มีอิทธิพล</t>
  </si>
  <si>
    <t>ไม่มีอุปสรรค</t>
  </si>
  <si>
    <t>ค่าสาธาณูปโภค</t>
  </si>
  <si>
    <t>-</t>
  </si>
  <si>
    <t>วัสดุตรวจวัดแอลกอล์ฮอ</t>
  </si>
  <si>
    <t>สกัดกั้น ค่าตอบแทนจุดตรวจ/ด่านตรวจ</t>
  </si>
  <si>
    <t>รายงานผลการใช้จ่ายงบประมาณ สถานีตำรวจภูธรด่านช้าง</t>
  </si>
  <si>
    <t>( สุธินี  เปี่ยมทอง )</t>
  </si>
  <si>
    <t>สว.ธร.สภ.ด่านช้าง</t>
  </si>
  <si>
    <t>ผกก.สภ.ด่านช้าง</t>
  </si>
  <si>
    <t xml:space="preserve">                                                                          </t>
  </si>
  <si>
    <t xml:space="preserve">               พ.ต.ท.หญิง    สุธินี  เปี่ยมทอง</t>
  </si>
  <si>
    <t>พ.ต.อ.  ทัตเทพ  เลิศลักษณ์มีพันธ์</t>
  </si>
  <si>
    <t xml:space="preserve">    ( ทัตเทพ  เลิศลักษณ์มีพันธ์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</si>
</sst>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FF0000"/>
      <name val="TH SarabunIT๙"/>
      <family val="2"/>
    </font>
    <font>
      <b/>
      <sz val="14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6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43" fontId="1" fillId="0" borderId="0" xfId="0" applyNumberFormat="1" applyFont="1"/>
    <xf numFmtId="0" fontId="5" fillId="0" borderId="7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43" fontId="8" fillId="0" borderId="1" xfId="1" applyFont="1" applyBorder="1" applyAlignment="1">
      <alignment horizontal="right" vertical="center"/>
    </xf>
    <xf numFmtId="43" fontId="5" fillId="0" borderId="6" xfId="1" applyFont="1" applyFill="1" applyBorder="1" applyAlignment="1">
      <alignment horizontal="right" vertical="center"/>
    </xf>
    <xf numFmtId="2" fontId="5" fillId="0" borderId="1" xfId="1" applyNumberFormat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right" vertical="center"/>
    </xf>
    <xf numFmtId="43" fontId="6" fillId="0" borderId="1" xfId="1" applyFont="1" applyFill="1" applyBorder="1" applyAlignment="1">
      <alignment horizontal="center" vertical="center"/>
    </xf>
    <xf numFmtId="43" fontId="6" fillId="0" borderId="4" xfId="1" applyFont="1" applyBorder="1" applyAlignment="1">
      <alignment horizontal="right" vertical="center"/>
    </xf>
    <xf numFmtId="0" fontId="6" fillId="0" borderId="5" xfId="0" applyFont="1" applyBorder="1"/>
    <xf numFmtId="0" fontId="5" fillId="0" borderId="1" xfId="0" applyFont="1" applyBorder="1" applyAlignment="1">
      <alignment vertical="top"/>
    </xf>
    <xf numFmtId="43" fontId="6" fillId="0" borderId="1" xfId="1" applyFont="1" applyFill="1" applyBorder="1" applyAlignment="1">
      <alignment horizontal="right" vertical="center"/>
    </xf>
    <xf numFmtId="43" fontId="7" fillId="0" borderId="1" xfId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center" vertical="center"/>
    </xf>
    <xf numFmtId="43" fontId="7" fillId="0" borderId="1" xfId="1" applyFont="1" applyBorder="1" applyAlignment="1">
      <alignment horizontal="right" vertical="center"/>
    </xf>
    <xf numFmtId="43" fontId="8" fillId="0" borderId="1" xfId="1" applyFont="1" applyFill="1" applyBorder="1" applyAlignment="1">
      <alignment horizontal="right" vertical="center"/>
    </xf>
    <xf numFmtId="43" fontId="6" fillId="0" borderId="1" xfId="1" applyFont="1" applyFill="1" applyBorder="1" applyAlignment="1">
      <alignment vertical="center"/>
    </xf>
    <xf numFmtId="43" fontId="7" fillId="2" borderId="1" xfId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7" fillId="0" borderId="9" xfId="1" applyFont="1" applyFill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5" fillId="0" borderId="6" xfId="1" applyFont="1" applyFill="1" applyBorder="1" applyAlignment="1">
      <alignment horizontal="right" vertical="center"/>
    </xf>
    <xf numFmtId="43" fontId="5" fillId="0" borderId="3" xfId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43" fontId="5" fillId="0" borderId="8" xfId="1" applyFont="1" applyFill="1" applyBorder="1" applyAlignment="1">
      <alignment horizontal="center" vertical="center"/>
    </xf>
    <xf numFmtId="43" fontId="5" fillId="0" borderId="10" xfId="1" applyFont="1" applyFill="1" applyBorder="1" applyAlignment="1">
      <alignment horizontal="center" vertical="center"/>
    </xf>
    <xf numFmtId="43" fontId="5" fillId="0" borderId="12" xfId="1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6" xfId="1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right" vertical="center"/>
    </xf>
    <xf numFmtId="43" fontId="5" fillId="0" borderId="9" xfId="1" applyFont="1" applyFill="1" applyBorder="1" applyAlignment="1">
      <alignment horizontal="right" vertical="center"/>
    </xf>
    <xf numFmtId="43" fontId="5" fillId="0" borderId="11" xfId="1" applyFont="1" applyFill="1" applyBorder="1" applyAlignment="1">
      <alignment horizontal="right" vertical="center"/>
    </xf>
    <xf numFmtId="2" fontId="5" fillId="0" borderId="2" xfId="1" applyNumberFormat="1" applyFont="1" applyFill="1" applyBorder="1" applyAlignment="1">
      <alignment horizontal="right" vertical="center"/>
    </xf>
    <xf numFmtId="2" fontId="5" fillId="0" borderId="3" xfId="1" applyNumberFormat="1" applyFont="1" applyFill="1" applyBorder="1" applyAlignment="1">
      <alignment horizontal="right" vertical="center"/>
    </xf>
    <xf numFmtId="1" fontId="5" fillId="0" borderId="7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3" fontId="7" fillId="0" borderId="7" xfId="1" applyFont="1" applyFill="1" applyBorder="1" applyAlignment="1">
      <alignment horizontal="right" vertical="center"/>
    </xf>
    <xf numFmtId="43" fontId="7" fillId="0" borderId="11" xfId="1" applyFont="1" applyFill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12%20&#3649;&#3612;&#3609;&#3585;&#3634;&#3619;&#3651;&#3594;&#3657;&#3592;&#3656;&#3634;&#3618;&#3591;&#3610;&#3611;&#3619;&#3632;&#3617;&#3634;&#3603;&#3611;&#3619;&#3632;&#3592;&#3635;-&#3626;&#3616;.&#3629;&#3591;&#3588;&#3660;&#3614;&#3619;&#36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ผนใช้จ่าย 67"/>
    </sheetNames>
    <sheetDataSet>
      <sheetData sheetId="0">
        <row r="30">
          <cell r="J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view="pageBreakPreview" topLeftCell="A24" zoomScaleNormal="70" zoomScaleSheetLayoutView="100" workbookViewId="0">
      <selection activeCell="D37" sqref="D37"/>
    </sheetView>
  </sheetViews>
  <sheetFormatPr defaultColWidth="9" defaultRowHeight="21" x14ac:dyDescent="0.4"/>
  <cols>
    <col min="1" max="1" width="3.59765625" style="1" customWidth="1"/>
    <col min="2" max="2" width="39" style="1" bestFit="1" customWidth="1"/>
    <col min="3" max="3" width="51.19921875" style="1" bestFit="1" customWidth="1"/>
    <col min="4" max="4" width="16.59765625" style="1" bestFit="1" customWidth="1"/>
    <col min="5" max="5" width="15.69921875" style="1" customWidth="1"/>
    <col min="6" max="6" width="12.5" style="1" bestFit="1" customWidth="1"/>
    <col min="7" max="7" width="30.19921875" style="1" bestFit="1" customWidth="1"/>
    <col min="8" max="16384" width="9" style="1"/>
  </cols>
  <sheetData>
    <row r="1" spans="1:7" x14ac:dyDescent="0.4">
      <c r="A1" s="39" t="s">
        <v>54</v>
      </c>
      <c r="B1" s="39"/>
      <c r="C1" s="39"/>
      <c r="D1" s="39"/>
      <c r="E1" s="39"/>
      <c r="F1" s="39"/>
      <c r="G1" s="39"/>
    </row>
    <row r="2" spans="1:7" x14ac:dyDescent="0.4">
      <c r="A2" s="39" t="s">
        <v>44</v>
      </c>
      <c r="B2" s="39"/>
      <c r="C2" s="39"/>
      <c r="D2" s="39"/>
      <c r="E2" s="39"/>
      <c r="F2" s="39"/>
      <c r="G2" s="39"/>
    </row>
    <row r="3" spans="1:7" x14ac:dyDescent="0.4">
      <c r="A3" s="39" t="s">
        <v>42</v>
      </c>
      <c r="B3" s="39"/>
      <c r="C3" s="39"/>
      <c r="D3" s="39"/>
      <c r="E3" s="39"/>
      <c r="F3" s="39"/>
      <c r="G3" s="39"/>
    </row>
    <row r="4" spans="1:7" ht="9.75" customHeight="1" x14ac:dyDescent="0.4"/>
    <row r="5" spans="1:7" s="9" customFormat="1" x14ac:dyDescent="0.4">
      <c r="A5" s="40" t="s">
        <v>0</v>
      </c>
      <c r="B5" s="40" t="s">
        <v>18</v>
      </c>
      <c r="C5" s="40" t="s">
        <v>16</v>
      </c>
      <c r="D5" s="40" t="s">
        <v>17</v>
      </c>
      <c r="E5" s="40" t="s">
        <v>19</v>
      </c>
      <c r="F5" s="40" t="s">
        <v>29</v>
      </c>
      <c r="G5" s="40" t="s">
        <v>25</v>
      </c>
    </row>
    <row r="6" spans="1:7" s="9" customFormat="1" ht="12.75" customHeight="1" x14ac:dyDescent="0.4">
      <c r="A6" s="41"/>
      <c r="B6" s="42"/>
      <c r="C6" s="42"/>
      <c r="D6" s="41"/>
      <c r="E6" s="41"/>
      <c r="F6" s="41"/>
      <c r="G6" s="42"/>
    </row>
    <row r="7" spans="1:7" s="4" customFormat="1" ht="21" customHeight="1" x14ac:dyDescent="0.35">
      <c r="A7" s="70">
        <v>1</v>
      </c>
      <c r="B7" s="2" t="s">
        <v>1</v>
      </c>
      <c r="C7" s="5" t="s">
        <v>4</v>
      </c>
      <c r="D7" s="57">
        <v>58500</v>
      </c>
      <c r="E7" s="76">
        <v>50500</v>
      </c>
      <c r="F7" s="73">
        <f>(E7*100)/D7</f>
        <v>86.324786324786331</v>
      </c>
      <c r="G7" s="52" t="s">
        <v>11</v>
      </c>
    </row>
    <row r="8" spans="1:7" s="4" customFormat="1" ht="21" customHeight="1" x14ac:dyDescent="0.35">
      <c r="A8" s="46"/>
      <c r="B8" s="3" t="s">
        <v>8</v>
      </c>
      <c r="C8" s="6" t="s">
        <v>20</v>
      </c>
      <c r="D8" s="47"/>
      <c r="E8" s="44"/>
      <c r="F8" s="50"/>
      <c r="G8" s="53"/>
    </row>
    <row r="9" spans="1:7" s="4" customFormat="1" ht="21" customHeight="1" x14ac:dyDescent="0.35">
      <c r="A9" s="71"/>
      <c r="B9" s="11" t="s">
        <v>12</v>
      </c>
      <c r="C9" s="8"/>
      <c r="D9" s="58"/>
      <c r="E9" s="77"/>
      <c r="F9" s="51"/>
      <c r="G9" s="54"/>
    </row>
    <row r="10" spans="1:7" s="4" customFormat="1" ht="21" customHeight="1" x14ac:dyDescent="0.35">
      <c r="A10" s="55">
        <v>2</v>
      </c>
      <c r="B10" s="2" t="s">
        <v>1</v>
      </c>
      <c r="C10" s="5" t="s">
        <v>21</v>
      </c>
      <c r="D10" s="57">
        <v>30000</v>
      </c>
      <c r="E10" s="76">
        <v>30000</v>
      </c>
      <c r="F10" s="73">
        <f>(E10*100)/D10</f>
        <v>100</v>
      </c>
      <c r="G10" s="52" t="s">
        <v>11</v>
      </c>
    </row>
    <row r="11" spans="1:7" s="4" customFormat="1" ht="21" customHeight="1" x14ac:dyDescent="0.35">
      <c r="A11" s="56"/>
      <c r="B11" s="6" t="s">
        <v>3</v>
      </c>
      <c r="C11" s="6" t="s">
        <v>22</v>
      </c>
      <c r="D11" s="47"/>
      <c r="E11" s="44"/>
      <c r="F11" s="50"/>
      <c r="G11" s="53"/>
    </row>
    <row r="12" spans="1:7" s="4" customFormat="1" ht="21" customHeight="1" x14ac:dyDescent="0.35">
      <c r="A12" s="72"/>
      <c r="B12" s="6" t="s">
        <v>6</v>
      </c>
      <c r="C12" s="8" t="s">
        <v>45</v>
      </c>
      <c r="D12" s="58"/>
      <c r="E12" s="77"/>
      <c r="F12" s="50"/>
      <c r="G12" s="54"/>
    </row>
    <row r="13" spans="1:7" s="4" customFormat="1" ht="21" customHeight="1" x14ac:dyDescent="0.35">
      <c r="A13" s="55">
        <v>3</v>
      </c>
      <c r="B13" s="2" t="s">
        <v>1</v>
      </c>
      <c r="C13" s="5" t="s">
        <v>23</v>
      </c>
      <c r="D13" s="57">
        <v>39000</v>
      </c>
      <c r="E13" s="62">
        <v>39000</v>
      </c>
      <c r="F13" s="68">
        <f t="shared" ref="F13" si="0">(E13*100)/D13</f>
        <v>100</v>
      </c>
      <c r="G13" s="74" t="s">
        <v>51</v>
      </c>
    </row>
    <row r="14" spans="1:7" s="4" customFormat="1" ht="21" customHeight="1" x14ac:dyDescent="0.35">
      <c r="A14" s="56"/>
      <c r="B14" s="6" t="s">
        <v>24</v>
      </c>
      <c r="C14" s="6" t="s">
        <v>46</v>
      </c>
      <c r="D14" s="58"/>
      <c r="E14" s="64"/>
      <c r="F14" s="69"/>
      <c r="G14" s="75"/>
    </row>
    <row r="15" spans="1:7" s="4" customFormat="1" ht="21" customHeight="1" x14ac:dyDescent="0.35">
      <c r="A15" s="22">
        <v>4</v>
      </c>
      <c r="B15" s="2" t="s">
        <v>9</v>
      </c>
      <c r="C15" s="5" t="s">
        <v>53</v>
      </c>
      <c r="D15" s="59">
        <v>196200</v>
      </c>
      <c r="E15" s="62">
        <v>81591.28</v>
      </c>
      <c r="F15" s="65">
        <f>(E15*100)/D15</f>
        <v>41.585769622833844</v>
      </c>
      <c r="G15" s="52" t="s">
        <v>49</v>
      </c>
    </row>
    <row r="16" spans="1:7" s="4" customFormat="1" ht="21" customHeight="1" x14ac:dyDescent="0.35">
      <c r="A16" s="3"/>
      <c r="B16" s="3"/>
      <c r="C16" s="6" t="s">
        <v>47</v>
      </c>
      <c r="D16" s="60"/>
      <c r="E16" s="63"/>
      <c r="F16" s="66"/>
      <c r="G16" s="53"/>
    </row>
    <row r="17" spans="1:7" s="4" customFormat="1" ht="21" customHeight="1" x14ac:dyDescent="0.35">
      <c r="A17" s="11"/>
      <c r="B17" s="11"/>
      <c r="C17" s="8" t="s">
        <v>48</v>
      </c>
      <c r="D17" s="61"/>
      <c r="E17" s="64"/>
      <c r="F17" s="67"/>
      <c r="G17" s="54"/>
    </row>
    <row r="18" spans="1:7" s="4" customFormat="1" ht="21" customHeight="1" x14ac:dyDescent="0.35">
      <c r="A18" s="45">
        <v>5</v>
      </c>
      <c r="B18" s="3" t="s">
        <v>10</v>
      </c>
      <c r="C18" s="7" t="s">
        <v>26</v>
      </c>
      <c r="D18" s="47">
        <v>2140</v>
      </c>
      <c r="E18" s="44">
        <v>2140</v>
      </c>
      <c r="F18" s="50">
        <f>(E18*100)/D18</f>
        <v>100</v>
      </c>
      <c r="G18" s="6"/>
    </row>
    <row r="19" spans="1:7" s="4" customFormat="1" ht="21" customHeight="1" x14ac:dyDescent="0.35">
      <c r="A19" s="46"/>
      <c r="B19" s="10" t="s">
        <v>13</v>
      </c>
      <c r="C19" s="6" t="s">
        <v>28</v>
      </c>
      <c r="D19" s="47"/>
      <c r="E19" s="44"/>
      <c r="F19" s="50"/>
      <c r="G19" s="6" t="s">
        <v>49</v>
      </c>
    </row>
    <row r="20" spans="1:7" s="4" customFormat="1" ht="21" customHeight="1" x14ac:dyDescent="0.35">
      <c r="A20" s="46"/>
      <c r="B20" s="3"/>
      <c r="C20" s="7" t="s">
        <v>27</v>
      </c>
      <c r="D20" s="47"/>
      <c r="E20" s="44"/>
      <c r="F20" s="51"/>
      <c r="G20" s="6"/>
    </row>
    <row r="21" spans="1:7" s="4" customFormat="1" ht="21" customHeight="1" x14ac:dyDescent="0.35">
      <c r="A21" s="18">
        <v>6</v>
      </c>
      <c r="B21" s="19" t="s">
        <v>2</v>
      </c>
      <c r="C21" s="19" t="s">
        <v>5</v>
      </c>
      <c r="D21" s="34">
        <v>29900</v>
      </c>
      <c r="E21" s="38">
        <v>1444.5</v>
      </c>
      <c r="F21" s="26">
        <f t="shared" ref="F21:F31" si="1">(E21*100)/D21</f>
        <v>4.8311036789297654</v>
      </c>
      <c r="G21" s="5" t="s">
        <v>11</v>
      </c>
    </row>
    <row r="22" spans="1:7" s="13" customFormat="1" ht="21" customHeight="1" x14ac:dyDescent="0.35">
      <c r="A22" s="16">
        <v>7</v>
      </c>
      <c r="B22" s="17" t="s">
        <v>30</v>
      </c>
      <c r="C22" s="20" t="s">
        <v>50</v>
      </c>
      <c r="D22" s="34">
        <v>38000</v>
      </c>
      <c r="E22" s="33">
        <v>149666.16</v>
      </c>
      <c r="F22" s="26">
        <f t="shared" si="1"/>
        <v>393.85831578947369</v>
      </c>
      <c r="G22" s="5" t="s">
        <v>11</v>
      </c>
    </row>
    <row r="23" spans="1:7" s="13" customFormat="1" ht="21" customHeight="1" x14ac:dyDescent="0.35">
      <c r="A23" s="16">
        <v>8</v>
      </c>
      <c r="B23" s="17" t="s">
        <v>31</v>
      </c>
      <c r="C23" s="17" t="s">
        <v>43</v>
      </c>
      <c r="D23" s="34">
        <v>537600</v>
      </c>
      <c r="E23" s="33">
        <v>138520</v>
      </c>
      <c r="F23" s="26">
        <f t="shared" si="1"/>
        <v>25.766369047619047</v>
      </c>
      <c r="G23" s="5" t="s">
        <v>11</v>
      </c>
    </row>
    <row r="24" spans="1:7" s="13" customFormat="1" ht="21" customHeight="1" x14ac:dyDescent="0.35">
      <c r="A24" s="16">
        <v>9</v>
      </c>
      <c r="B24" s="17" t="s">
        <v>38</v>
      </c>
      <c r="C24" s="17"/>
      <c r="D24" s="34">
        <v>69600</v>
      </c>
      <c r="E24" s="35">
        <v>5950</v>
      </c>
      <c r="F24" s="26">
        <f t="shared" si="1"/>
        <v>8.5488505747126435</v>
      </c>
      <c r="G24" s="5"/>
    </row>
    <row r="25" spans="1:7" s="13" customFormat="1" ht="21" customHeight="1" x14ac:dyDescent="0.35">
      <c r="A25" s="16">
        <v>10</v>
      </c>
      <c r="B25" s="17" t="s">
        <v>32</v>
      </c>
      <c r="C25" s="20"/>
      <c r="D25" s="34">
        <v>900500</v>
      </c>
      <c r="E25" s="33">
        <v>713050</v>
      </c>
      <c r="F25" s="27">
        <f>(E25*100)/D25</f>
        <v>79.183786785119381</v>
      </c>
      <c r="G25" s="5" t="s">
        <v>49</v>
      </c>
    </row>
    <row r="26" spans="1:7" s="13" customFormat="1" ht="21" customHeight="1" x14ac:dyDescent="0.35">
      <c r="A26" s="16">
        <v>11</v>
      </c>
      <c r="B26" s="17" t="s">
        <v>33</v>
      </c>
      <c r="C26" s="20"/>
      <c r="D26" s="34">
        <f>13300+29500</f>
        <v>42800</v>
      </c>
      <c r="E26" s="33">
        <f>7179.7+78000</f>
        <v>85179.7</v>
      </c>
      <c r="F26" s="27">
        <f>(E26*100)/D26</f>
        <v>199.01799065420562</v>
      </c>
      <c r="G26" s="5"/>
    </row>
    <row r="27" spans="1:7" s="13" customFormat="1" ht="21" customHeight="1" x14ac:dyDescent="0.35">
      <c r="A27" s="16">
        <v>12</v>
      </c>
      <c r="B27" s="17" t="s">
        <v>34</v>
      </c>
      <c r="C27" s="17" t="s">
        <v>39</v>
      </c>
      <c r="D27" s="34">
        <v>20800</v>
      </c>
      <c r="E27" s="33">
        <v>9250</v>
      </c>
      <c r="F27" s="25">
        <f>(E27*100)/D27</f>
        <v>44.471153846153847</v>
      </c>
      <c r="G27" s="5" t="s">
        <v>11</v>
      </c>
    </row>
    <row r="28" spans="1:7" x14ac:dyDescent="0.4">
      <c r="A28" s="16">
        <v>13</v>
      </c>
      <c r="B28" s="17" t="s">
        <v>35</v>
      </c>
      <c r="C28" s="20"/>
      <c r="D28" s="34">
        <v>31800</v>
      </c>
      <c r="E28" s="33">
        <v>22690.42</v>
      </c>
      <c r="F28" s="26">
        <f t="shared" si="1"/>
        <v>71.353522012578622</v>
      </c>
      <c r="G28" s="31"/>
    </row>
    <row r="29" spans="1:7" x14ac:dyDescent="0.4">
      <c r="A29" s="16">
        <v>14</v>
      </c>
      <c r="B29" s="17" t="s">
        <v>52</v>
      </c>
      <c r="C29" s="20"/>
      <c r="D29" s="34">
        <v>4464.3599999999997</v>
      </c>
      <c r="E29" s="36">
        <v>0</v>
      </c>
      <c r="F29" s="26">
        <f t="shared" si="1"/>
        <v>0</v>
      </c>
      <c r="G29" s="5">
        <f>-'[1]แผนใช้จ่าย 67'!$J$30</f>
        <v>0</v>
      </c>
    </row>
    <row r="30" spans="1:7" x14ac:dyDescent="0.4">
      <c r="A30" s="16">
        <v>15</v>
      </c>
      <c r="B30" s="17" t="s">
        <v>36</v>
      </c>
      <c r="C30" s="17" t="s">
        <v>40</v>
      </c>
      <c r="D30" s="28">
        <v>0</v>
      </c>
      <c r="E30" s="24">
        <v>0</v>
      </c>
      <c r="F30" s="26">
        <v>0</v>
      </c>
      <c r="G30" s="5" t="s">
        <v>11</v>
      </c>
    </row>
    <row r="31" spans="1:7" x14ac:dyDescent="0.4">
      <c r="A31" s="16">
        <v>16</v>
      </c>
      <c r="B31" s="17" t="s">
        <v>37</v>
      </c>
      <c r="C31" s="17" t="s">
        <v>41</v>
      </c>
      <c r="D31" s="34">
        <v>42950</v>
      </c>
      <c r="E31" s="33">
        <v>42950</v>
      </c>
      <c r="F31" s="26">
        <f t="shared" si="1"/>
        <v>100</v>
      </c>
      <c r="G31" s="5"/>
    </row>
    <row r="32" spans="1:7" x14ac:dyDescent="0.4">
      <c r="A32" s="48" t="s">
        <v>7</v>
      </c>
      <c r="B32" s="49"/>
      <c r="C32" s="12"/>
      <c r="D32" s="37">
        <f>SUM(D7:D31)</f>
        <v>2044254.36</v>
      </c>
      <c r="E32" s="29">
        <f>SUM(E7:E31)</f>
        <v>1371932.0599999998</v>
      </c>
      <c r="F32" s="32">
        <f>(E32*100)/D32</f>
        <v>67.111612275098665</v>
      </c>
      <c r="G32" s="30"/>
    </row>
    <row r="33" spans="2:6" x14ac:dyDescent="0.4">
      <c r="F33" s="21"/>
    </row>
    <row r="34" spans="2:6" x14ac:dyDescent="0.4">
      <c r="C34" s="15" t="s">
        <v>14</v>
      </c>
      <c r="E34" s="14" t="s">
        <v>15</v>
      </c>
    </row>
    <row r="36" spans="2:6" x14ac:dyDescent="0.4">
      <c r="B36" s="1" t="s">
        <v>58</v>
      </c>
      <c r="C36" s="1" t="s">
        <v>59</v>
      </c>
      <c r="E36" s="23" t="s">
        <v>60</v>
      </c>
    </row>
    <row r="37" spans="2:6" x14ac:dyDescent="0.4">
      <c r="C37" s="14" t="s">
        <v>55</v>
      </c>
      <c r="E37" s="43" t="s">
        <v>61</v>
      </c>
      <c r="F37" s="43"/>
    </row>
    <row r="38" spans="2:6" x14ac:dyDescent="0.4">
      <c r="C38" s="14" t="s">
        <v>56</v>
      </c>
      <c r="E38" s="43" t="s">
        <v>57</v>
      </c>
      <c r="F38" s="43"/>
    </row>
  </sheetData>
  <mergeCells count="36">
    <mergeCell ref="A7:A9"/>
    <mergeCell ref="A10:A12"/>
    <mergeCell ref="D10:D12"/>
    <mergeCell ref="F10:F12"/>
    <mergeCell ref="G13:G14"/>
    <mergeCell ref="E10:E12"/>
    <mergeCell ref="D7:D9"/>
    <mergeCell ref="F7:F9"/>
    <mergeCell ref="G7:G9"/>
    <mergeCell ref="G10:G12"/>
    <mergeCell ref="E7:E9"/>
    <mergeCell ref="G15:G17"/>
    <mergeCell ref="A13:A14"/>
    <mergeCell ref="D13:D14"/>
    <mergeCell ref="D15:D17"/>
    <mergeCell ref="E15:E17"/>
    <mergeCell ref="F15:F17"/>
    <mergeCell ref="E13:E14"/>
    <mergeCell ref="F13:F14"/>
    <mergeCell ref="E37:F37"/>
    <mergeCell ref="E38:F38"/>
    <mergeCell ref="E18:E20"/>
    <mergeCell ref="A18:A20"/>
    <mergeCell ref="D18:D20"/>
    <mergeCell ref="A32:B32"/>
    <mergeCell ref="F18:F20"/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</mergeCells>
  <phoneticPr fontId="4" type="noConversion"/>
  <pageMargins left="0.27559055118110237" right="0" top="0" bottom="0" header="0.31496062992125984" footer="0.31496062992125984"/>
  <pageSetup paperSize="9" scale="68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SUTTIPAT .</cp:lastModifiedBy>
  <cp:lastPrinted>2025-04-22T10:47:38Z</cp:lastPrinted>
  <dcterms:created xsi:type="dcterms:W3CDTF">2023-02-21T09:23:07Z</dcterms:created>
  <dcterms:modified xsi:type="dcterms:W3CDTF">2025-04-22T10:48:07Z</dcterms:modified>
</cp:coreProperties>
</file>